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RODUCTOS_CARTOGRAFICOS\PANAMÁ EN CIFRAS\2023\ACTUALIZADA_RUBIELA_2019-23\PC-2019-23_GRANDE\"/>
    </mc:Choice>
  </mc:AlternateContent>
  <bookViews>
    <workbookView xWindow="210" yWindow="-15" windowWidth="10275" windowHeight="8175"/>
  </bookViews>
  <sheets>
    <sheet name="cuadro1_PC-2023 REVISADO" sheetId="3" r:id="rId1"/>
  </sheets>
  <definedNames>
    <definedName name="Z_0BF23621_1B0E_11D6_87CD_006097ADF484_.wvu.PrintArea" localSheetId="0" hidden="1">'cuadro1_PC-2023 REVISADO'!$1:$1048576</definedName>
    <definedName name="Z_57860C3A_6FC2_4632_A8DA_04EE126AE0D2_.wvu.PrintArea" localSheetId="0" hidden="1">'cuadro1_PC-2023 REVISADO'!$1:$1048576</definedName>
  </definedNames>
  <calcPr calcId="152511" concurrentCalc="0"/>
  <customWorkbookViews>
    <customWorkbookView name="GIS20 - Vista personalizada" guid="{0BF23621-1B0E-11D6-87CD-006097ADF484}" mergeInterval="0" personalView="1" maximized="1" windowWidth="796" windowHeight="379" activeSheetId="1"/>
    <customWorkbookView name="enavas - Vista personalizada" guid="{57860C3A-6FC2-4632-A8DA-04EE126AE0D2}" mergeInterval="0" personalView="1" maximized="1" windowWidth="763" windowHeight="382" activeSheetId="1"/>
  </customWorkbookViews>
</workbook>
</file>

<file path=xl/calcChain.xml><?xml version="1.0" encoding="utf-8"?>
<calcChain xmlns="http://schemas.openxmlformats.org/spreadsheetml/2006/main">
  <c r="O41" i="3" l="1"/>
  <c r="L41" i="3"/>
  <c r="G41" i="3"/>
  <c r="D41" i="3"/>
  <c r="O40" i="3"/>
  <c r="L40" i="3"/>
  <c r="G40" i="3"/>
  <c r="D40" i="3"/>
  <c r="O39" i="3"/>
  <c r="L39" i="3"/>
  <c r="G39" i="3"/>
  <c r="D39" i="3"/>
  <c r="O38" i="3"/>
  <c r="L38" i="3"/>
  <c r="G38" i="3"/>
  <c r="D38" i="3"/>
  <c r="O37" i="3"/>
  <c r="L37" i="3"/>
  <c r="G37" i="3"/>
  <c r="D37" i="3"/>
  <c r="O36" i="3"/>
  <c r="L36" i="3"/>
  <c r="G36" i="3"/>
  <c r="D36" i="3"/>
  <c r="O35" i="3"/>
  <c r="L35" i="3"/>
  <c r="G35" i="3"/>
  <c r="D35" i="3"/>
  <c r="O34" i="3"/>
  <c r="L34" i="3"/>
  <c r="G34" i="3"/>
  <c r="D34" i="3"/>
  <c r="O33" i="3"/>
  <c r="L33" i="3"/>
  <c r="G33" i="3"/>
  <c r="D33" i="3"/>
  <c r="O32" i="3"/>
  <c r="L32" i="3"/>
  <c r="G32" i="3"/>
  <c r="D32" i="3"/>
  <c r="O31" i="3"/>
  <c r="L31" i="3"/>
  <c r="G31" i="3"/>
  <c r="D31" i="3"/>
  <c r="O30" i="3"/>
  <c r="L30" i="3"/>
  <c r="G30" i="3"/>
  <c r="D30" i="3"/>
  <c r="R28" i="3"/>
  <c r="P28" i="3"/>
  <c r="O28" i="3"/>
  <c r="N28" i="3"/>
  <c r="M28" i="3"/>
  <c r="L28" i="3"/>
  <c r="K28" i="3"/>
  <c r="J28" i="3"/>
  <c r="G28" i="3"/>
  <c r="F28" i="3"/>
  <c r="E28" i="3"/>
  <c r="D28" i="3"/>
  <c r="C28" i="3"/>
  <c r="O24" i="3"/>
  <c r="L24" i="3"/>
  <c r="G24" i="3"/>
  <c r="D24" i="3"/>
  <c r="O23" i="3"/>
  <c r="L23" i="3"/>
  <c r="G23" i="3"/>
  <c r="D23" i="3"/>
  <c r="O22" i="3"/>
  <c r="L22" i="3"/>
  <c r="G22" i="3"/>
  <c r="D22" i="3"/>
  <c r="O21" i="3"/>
  <c r="L21" i="3"/>
  <c r="G21" i="3"/>
  <c r="D21" i="3"/>
  <c r="O20" i="3"/>
  <c r="L20" i="3"/>
  <c r="G20" i="3"/>
  <c r="D20" i="3"/>
  <c r="O19" i="3"/>
  <c r="L19" i="3"/>
  <c r="G19" i="3"/>
  <c r="D19" i="3"/>
  <c r="O18" i="3"/>
  <c r="L18" i="3"/>
  <c r="G18" i="3"/>
  <c r="D18" i="3"/>
  <c r="O17" i="3"/>
  <c r="L17" i="3"/>
  <c r="G17" i="3"/>
  <c r="D17" i="3"/>
  <c r="O16" i="3"/>
  <c r="L16" i="3"/>
  <c r="G16" i="3"/>
  <c r="D16" i="3"/>
  <c r="O15" i="3"/>
  <c r="L15" i="3"/>
  <c r="G15" i="3"/>
  <c r="D15" i="3"/>
  <c r="O14" i="3"/>
  <c r="L14" i="3"/>
  <c r="G14" i="3"/>
  <c r="O13" i="3"/>
  <c r="L13" i="3"/>
  <c r="G13" i="3"/>
  <c r="D13" i="3"/>
  <c r="R11" i="3"/>
  <c r="P11" i="3"/>
  <c r="O11" i="3"/>
  <c r="N11" i="3"/>
  <c r="M11" i="3"/>
  <c r="L11" i="3"/>
  <c r="K11" i="3"/>
  <c r="J11" i="3"/>
  <c r="G11" i="3"/>
  <c r="F11" i="3"/>
  <c r="E11" i="3"/>
  <c r="D11" i="3"/>
  <c r="C11" i="3"/>
</calcChain>
</file>

<file path=xl/sharedStrings.xml><?xml version="1.0" encoding="utf-8"?>
<sst xmlns="http://schemas.openxmlformats.org/spreadsheetml/2006/main" count="129" uniqueCount="58">
  <si>
    <t>Mes</t>
  </si>
  <si>
    <t>Total</t>
  </si>
  <si>
    <t>Promedio</t>
  </si>
  <si>
    <t>Media</t>
  </si>
  <si>
    <t>Máxima</t>
  </si>
  <si>
    <t>Mínima</t>
  </si>
  <si>
    <t>..</t>
  </si>
  <si>
    <t>Y VIENTOS REGISTRADOS EN LA ESTACIÓN METEOROLÓGICA DE TOCUMEN,  SEGÚN MES:</t>
  </si>
  <si>
    <t>(3) La velocidad promedio se refiere a la velocidad media de la dirección mayormente predominante durante el mes.</t>
  </si>
  <si>
    <t>(4) La velocidad absoluta es la máxima velocidad del viento en el mes.</t>
  </si>
  <si>
    <t>Fuente: Informe Climatológico. Unidad de Climatología, Autoridad Aeronáutica Civil.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</si>
  <si>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</si>
  <si>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NW</t>
  </si>
  <si>
    <t xml:space="preserve">.. Dato no aplicable al grupo o categoría. </t>
  </si>
  <si>
    <t>Promedio diario</t>
  </si>
  <si>
    <t>Velocidad promedio (3)</t>
  </si>
  <si>
    <t>Velocidad absoluta (4)</t>
  </si>
  <si>
    <t>Dirección máxima (5)</t>
  </si>
  <si>
    <t>Línea núm.</t>
  </si>
  <si>
    <t>Dirección predominante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</si>
  <si>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</si>
  <si>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</si>
  <si>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</si>
  <si>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</si>
  <si>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</si>
  <si>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</si>
  <si>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</si>
  <si>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</si>
  <si>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</si>
  <si>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</si>
  <si>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</si>
  <si>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</si>
  <si>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</t>
  </si>
  <si>
    <t>Promedio anual</t>
  </si>
  <si>
    <t>Cuadro 1. PRECIPITACIÓN PLUVIAL,  TEMPERATURA,  HUMEDAD RELATIVA, PRESIÓN ATMOSFÉRICA</t>
  </si>
  <si>
    <t xml:space="preserve"> - Cantidad nula o cero.</t>
  </si>
  <si>
    <t>-</t>
  </si>
  <si>
    <t>Año 2023</t>
  </si>
  <si>
    <t>Promedio de los años 2019-23</t>
  </si>
  <si>
    <t>AÑO 2023 Y PROMEDIO DE LOS AÑOS 2019-23</t>
  </si>
  <si>
    <t>(1)  Las cifras para el año se refieren al  promedio mensual. Las cifras  máximas  y mínimas  para  los  meses, se relacionan  a los promedios de estos valores</t>
  </si>
  <si>
    <t xml:space="preserve">       registrados durante  todos los días del mes. La media es la semisuma de la máxima y la mínima.</t>
  </si>
  <si>
    <t>(2)  Las  cifras para el año se   refieren  al promedio mensual. Para  los meses  se refieren a  los promedios de los registros  de la velocidad máxima diaria.</t>
  </si>
  <si>
    <t xml:space="preserve">                                                                                                                                                </t>
  </si>
  <si>
    <t xml:space="preserve"> Cuadro 1. PRECIPITACIÓN PLUVIAL, TEMPERATURA, HUMEDAD RELATIVA, PRESIÓN ATMOSFÉRICA</t>
  </si>
  <si>
    <t xml:space="preserve">                                                                                       </t>
  </si>
  <si>
    <t xml:space="preserve">    Y VIENTOS REGISTRADOS EN LA ESTACIÓN METEOROLÓGICA DE TOCUMEN, SEGÚN MES:</t>
  </si>
  <si>
    <t xml:space="preserve">                                                                                                                                                                   </t>
  </si>
  <si>
    <t xml:space="preserve">        AÑO 2023 Y PROMEDIO DE LOS AÑOS 2019-23</t>
  </si>
  <si>
    <t>(5) La  dirección  predominante  corresponde  a  la  velocidad  máxima  absoluta   y  se  refiere  a  la  rosa  náutica  de  dieciséis  direcciones,  que  son: N, Norte;</t>
  </si>
  <si>
    <t>Precipitación pluvial                          (En milímetros)</t>
  </si>
  <si>
    <t>Temperatura                                                                        (En grados centígrados) (1)</t>
  </si>
  <si>
    <t>Humedad relativa                                 (En porcentaje)</t>
  </si>
  <si>
    <t>Presión atmosférica                               (En milibares)</t>
  </si>
  <si>
    <t>Vientos                                                                                                          (Velocidad máxima en nudos) (2)</t>
  </si>
  <si>
    <t xml:space="preserve">   NNE, Nornoreste; NE, Noreste; ENE,  Estenoreste;  E, Este; ESE, Estesureste; SE, Sureste;   SSE, Sursureste;  S, Sur;  SSW, Sursuroeste; SW, Suroeste;</t>
  </si>
  <si>
    <t xml:space="preserve">   WSW, Oestesuroeste; W, Oeste; WNW, Oestenoroeste; NW, Noroeste y; NNW, Nornoroeste. Las siglas VRB se refieren a una dirección del viento que es</t>
  </si>
  <si>
    <t xml:space="preserve">   variable.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</si>
</sst>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3" xfId="0" applyFont="1" applyBorder="1"/>
    <xf numFmtId="0" fontId="2" fillId="0" borderId="1" xfId="0" applyFont="1" applyBorder="1"/>
    <xf numFmtId="0" fontId="2" fillId="0" borderId="6" xfId="0" applyFont="1" applyBorder="1"/>
    <xf numFmtId="16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/>
    <xf numFmtId="0" fontId="3" fillId="0" borderId="0" xfId="0" applyFont="1"/>
    <xf numFmtId="0" fontId="3" fillId="0" borderId="0" xfId="0" applyFont="1" applyBorder="1" applyAlignment="1">
      <alignment horizontal="left"/>
    </xf>
    <xf numFmtId="164" fontId="4" fillId="0" borderId="6" xfId="0" applyNumberFormat="1" applyFont="1" applyBorder="1" applyAlignment="1">
      <alignment horizontal="right"/>
    </xf>
    <xf numFmtId="1" fontId="4" fillId="0" borderId="6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4" fillId="0" borderId="0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3" fillId="0" borderId="4" xfId="0" applyFont="1" applyBorder="1" applyAlignment="1">
      <alignment vertical="center"/>
    </xf>
    <xf numFmtId="0" fontId="3" fillId="0" borderId="0" xfId="0" applyFont="1" applyFill="1"/>
    <xf numFmtId="164" fontId="2" fillId="0" borderId="6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0" xfId="0" applyFont="1" applyAlignment="1">
      <alignment vertical="center"/>
    </xf>
    <xf numFmtId="164" fontId="2" fillId="0" borderId="2" xfId="0" applyNumberFormat="1" applyFont="1" applyBorder="1" applyAlignment="1">
      <alignment horizontal="right" vertical="center"/>
    </xf>
    <xf numFmtId="1" fontId="2" fillId="0" borderId="6" xfId="0" applyNumberFormat="1" applyFont="1" applyBorder="1" applyAlignment="1">
      <alignment horizontal="right"/>
    </xf>
    <xf numFmtId="0" fontId="2" fillId="0" borderId="6" xfId="0" applyFont="1" applyBorder="1" applyAlignment="1">
      <alignment wrapText="1"/>
    </xf>
    <xf numFmtId="164" fontId="2" fillId="0" borderId="6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" fillId="0" borderId="0" xfId="0" applyFont="1" applyAlignment="1">
      <alignment horizontal="right"/>
    </xf>
    <xf numFmtId="1" fontId="2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 shrinkToFit="1"/>
    </xf>
    <xf numFmtId="0" fontId="2" fillId="0" borderId="10" xfId="0" applyFont="1" applyBorder="1"/>
    <xf numFmtId="0" fontId="2" fillId="0" borderId="7" xfId="0" applyFont="1" applyBorder="1"/>
    <xf numFmtId="0" fontId="2" fillId="0" borderId="13" xfId="0" applyFont="1" applyBorder="1"/>
    <xf numFmtId="0" fontId="5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 shrinkToFit="1"/>
    </xf>
    <xf numFmtId="0" fontId="5" fillId="2" borderId="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 shrinkToFit="1"/>
    </xf>
    <xf numFmtId="0" fontId="2" fillId="0" borderId="16" xfId="0" applyFont="1" applyBorder="1"/>
    <xf numFmtId="0" fontId="5" fillId="2" borderId="18" xfId="0" applyFont="1" applyFill="1" applyBorder="1" applyAlignment="1">
      <alignment horizontal="right" vertical="center" wrapText="1" shrinkToFit="1"/>
    </xf>
    <xf numFmtId="0" fontId="5" fillId="2" borderId="20" xfId="0" applyFont="1" applyFill="1" applyBorder="1" applyAlignment="1">
      <alignment horizontal="right" vertical="center" wrapText="1" shrinkToFit="1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wrapText="1" shrinkToFit="1"/>
    </xf>
    <xf numFmtId="0" fontId="5" fillId="2" borderId="12" xfId="0" applyFont="1" applyFill="1" applyBorder="1" applyAlignment="1">
      <alignment horizontal="center" vertical="center" wrapText="1" shrinkToFit="1"/>
    </xf>
    <xf numFmtId="0" fontId="5" fillId="2" borderId="17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8" xfId="0" applyFont="1" applyFill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zoomScaleNormal="100" workbookViewId="0">
      <selection activeCell="E61" sqref="E61"/>
    </sheetView>
  </sheetViews>
  <sheetFormatPr baseColWidth="10" defaultColWidth="11.42578125" defaultRowHeight="15" customHeight="1" x14ac:dyDescent="0.2"/>
  <cols>
    <col min="1" max="1" width="6.7109375" style="3" customWidth="1"/>
    <col min="2" max="2" width="40.85546875" style="3" customWidth="1"/>
    <col min="3" max="3" width="15.5703125" style="3" customWidth="1"/>
    <col min="4" max="4" width="15.42578125" style="3" customWidth="1"/>
    <col min="5" max="5" width="15.5703125" style="3" customWidth="1"/>
    <col min="6" max="7" width="15.7109375" style="3" customWidth="1"/>
    <col min="8" max="8" width="3.7109375" style="3" customWidth="1"/>
    <col min="9" max="9" width="3.5703125" style="3" customWidth="1"/>
    <col min="10" max="15" width="10.42578125" style="3" customWidth="1"/>
    <col min="16" max="16" width="13.7109375" style="3" customWidth="1"/>
    <col min="17" max="17" width="14.85546875" style="3" customWidth="1"/>
    <col min="18" max="19" width="13.7109375" style="3" customWidth="1"/>
    <col min="20" max="20" width="7.5703125" style="3" customWidth="1"/>
    <col min="21" max="16384" width="11.42578125" style="3"/>
  </cols>
  <sheetData>
    <row r="1" spans="1:20" ht="15" customHeight="1" x14ac:dyDescent="0.2">
      <c r="A1" s="29" t="s">
        <v>34</v>
      </c>
      <c r="J1" s="12" t="s">
        <v>43</v>
      </c>
      <c r="T1" s="41" t="s">
        <v>44</v>
      </c>
    </row>
    <row r="2" spans="1:20" ht="15" customHeight="1" x14ac:dyDescent="0.2">
      <c r="A2" s="11" t="s">
        <v>7</v>
      </c>
      <c r="J2" s="12" t="s">
        <v>45</v>
      </c>
      <c r="T2" s="41" t="s">
        <v>46</v>
      </c>
    </row>
    <row r="3" spans="1:20" ht="15" customHeight="1" x14ac:dyDescent="0.2">
      <c r="A3" s="11" t="s">
        <v>39</v>
      </c>
      <c r="J3" s="11" t="s">
        <v>47</v>
      </c>
      <c r="T3" s="41" t="s">
        <v>48</v>
      </c>
    </row>
    <row r="4" spans="1:20" ht="15" customHeight="1" x14ac:dyDescent="0.2">
      <c r="A4" s="2"/>
      <c r="B4" s="2"/>
      <c r="C4" s="47"/>
      <c r="D4" s="5"/>
      <c r="E4" s="2"/>
      <c r="F4" s="2"/>
      <c r="G4" s="2"/>
      <c r="J4" s="47"/>
      <c r="K4" s="47"/>
      <c r="L4" s="47"/>
      <c r="N4" s="47"/>
      <c r="P4" s="2"/>
    </row>
    <row r="5" spans="1:20" ht="39.950000000000003" customHeight="1" x14ac:dyDescent="0.25">
      <c r="A5" s="67" t="s">
        <v>18</v>
      </c>
      <c r="B5" s="58" t="s">
        <v>0</v>
      </c>
      <c r="C5" s="60" t="s">
        <v>50</v>
      </c>
      <c r="D5" s="61"/>
      <c r="E5" s="62" t="s">
        <v>51</v>
      </c>
      <c r="F5" s="63"/>
      <c r="G5" s="64"/>
      <c r="H5" s="1"/>
      <c r="I5" s="1"/>
      <c r="J5" s="62" t="s">
        <v>52</v>
      </c>
      <c r="K5" s="63"/>
      <c r="L5" s="64"/>
      <c r="M5" s="63" t="s">
        <v>53</v>
      </c>
      <c r="N5" s="63"/>
      <c r="O5" s="64"/>
      <c r="P5" s="62" t="s">
        <v>54</v>
      </c>
      <c r="Q5" s="63"/>
      <c r="R5" s="63"/>
      <c r="S5" s="64"/>
      <c r="T5" s="56" t="s">
        <v>18</v>
      </c>
    </row>
    <row r="6" spans="1:20" ht="50.1" customHeight="1" x14ac:dyDescent="0.25">
      <c r="A6" s="68"/>
      <c r="B6" s="59"/>
      <c r="C6" s="50" t="s">
        <v>1</v>
      </c>
      <c r="D6" s="51" t="s">
        <v>14</v>
      </c>
      <c r="E6" s="52" t="s">
        <v>4</v>
      </c>
      <c r="F6" s="45" t="s">
        <v>5</v>
      </c>
      <c r="G6" s="50" t="s">
        <v>3</v>
      </c>
      <c r="H6" s="1"/>
      <c r="I6" s="1"/>
      <c r="J6" s="52" t="s">
        <v>4</v>
      </c>
      <c r="K6" s="52" t="s">
        <v>5</v>
      </c>
      <c r="L6" s="50" t="s">
        <v>3</v>
      </c>
      <c r="M6" s="45" t="s">
        <v>4</v>
      </c>
      <c r="N6" s="52" t="s">
        <v>5</v>
      </c>
      <c r="O6" s="53" t="s">
        <v>3</v>
      </c>
      <c r="P6" s="54" t="s">
        <v>15</v>
      </c>
      <c r="Q6" s="54" t="s">
        <v>19</v>
      </c>
      <c r="R6" s="46" t="s">
        <v>16</v>
      </c>
      <c r="S6" s="54" t="s">
        <v>17</v>
      </c>
      <c r="T6" s="57"/>
    </row>
    <row r="7" spans="1:20" ht="15" customHeight="1" x14ac:dyDescent="0.2">
      <c r="A7" s="48"/>
      <c r="B7" s="6"/>
      <c r="C7" s="2"/>
      <c r="D7" s="27"/>
      <c r="E7" s="49"/>
      <c r="F7" s="49"/>
      <c r="G7" s="49"/>
      <c r="H7" s="2"/>
      <c r="I7" s="2"/>
      <c r="J7" s="49"/>
      <c r="K7" s="49"/>
      <c r="L7" s="27"/>
      <c r="M7" s="49"/>
      <c r="N7" s="49"/>
      <c r="O7" s="49"/>
      <c r="P7" s="49"/>
      <c r="Q7" s="49"/>
      <c r="R7" s="49"/>
      <c r="S7" s="49"/>
      <c r="T7" s="55"/>
    </row>
    <row r="8" spans="1:20" ht="15" customHeight="1" x14ac:dyDescent="0.2">
      <c r="A8" s="2"/>
      <c r="B8" s="27"/>
      <c r="C8" s="27"/>
      <c r="D8" s="2"/>
      <c r="E8" s="2"/>
      <c r="F8" s="2"/>
      <c r="G8" s="10"/>
      <c r="H8" s="2"/>
      <c r="I8" s="2"/>
      <c r="J8" s="27"/>
      <c r="K8" s="2"/>
      <c r="L8" s="2"/>
      <c r="M8" s="2"/>
      <c r="N8" s="2"/>
      <c r="O8" s="2"/>
      <c r="P8" s="2"/>
      <c r="Q8" s="2"/>
      <c r="R8" s="2"/>
      <c r="S8" s="10"/>
    </row>
    <row r="9" spans="1:20" ht="15" customHeight="1" x14ac:dyDescent="0.2">
      <c r="A9" s="10"/>
      <c r="C9" s="65" t="s">
        <v>37</v>
      </c>
      <c r="D9" s="66"/>
      <c r="E9" s="66"/>
      <c r="F9" s="66"/>
      <c r="G9" s="66"/>
      <c r="H9" s="27"/>
      <c r="I9" s="2"/>
      <c r="J9" s="73" t="s">
        <v>37</v>
      </c>
      <c r="K9" s="74"/>
      <c r="L9" s="74"/>
      <c r="M9" s="74"/>
      <c r="N9" s="74"/>
      <c r="O9" s="74"/>
      <c r="P9" s="74"/>
      <c r="Q9" s="74"/>
      <c r="R9" s="74"/>
      <c r="S9" s="75"/>
      <c r="T9" s="27"/>
    </row>
    <row r="10" spans="1:20" ht="15" customHeight="1" x14ac:dyDescent="0.2">
      <c r="A10" s="10"/>
      <c r="C10" s="42"/>
      <c r="D10" s="43"/>
      <c r="E10" s="43"/>
      <c r="F10" s="43"/>
      <c r="G10" s="43"/>
      <c r="H10" s="27"/>
      <c r="I10" s="2"/>
      <c r="J10" s="27"/>
      <c r="K10" s="43"/>
      <c r="L10" s="43"/>
      <c r="M10" s="43"/>
      <c r="N10" s="43"/>
      <c r="O10" s="43"/>
      <c r="P10" s="43"/>
      <c r="Q10" s="43"/>
      <c r="R10" s="43"/>
      <c r="S10" s="44"/>
      <c r="T10" s="2"/>
    </row>
    <row r="11" spans="1:20" ht="15" customHeight="1" x14ac:dyDescent="0.2">
      <c r="A11" s="19">
        <v>1</v>
      </c>
      <c r="B11" s="24" t="s">
        <v>33</v>
      </c>
      <c r="C11" s="26">
        <f>SUM(C13:C24)/12</f>
        <v>218.87500000000003</v>
      </c>
      <c r="D11" s="25">
        <f>SUM(D13:D24)/12</f>
        <v>7.1608960573476708</v>
      </c>
      <c r="E11" s="25">
        <f>SUM(E13:E24)/12</f>
        <v>34.466666666666669</v>
      </c>
      <c r="F11" s="25">
        <f>SUM(F13:F24)/12</f>
        <v>21.433333333333334</v>
      </c>
      <c r="G11" s="25">
        <f>SUM(G13:G24)/12</f>
        <v>27.950000000000003</v>
      </c>
      <c r="H11" s="27"/>
      <c r="I11" s="10"/>
      <c r="J11" s="14">
        <f t="shared" ref="J11:O11" si="0">SUM(J13:J24)/12</f>
        <v>100</v>
      </c>
      <c r="K11" s="14">
        <f t="shared" si="0"/>
        <v>48.166666666666664</v>
      </c>
      <c r="L11" s="14">
        <f t="shared" si="0"/>
        <v>74.083333333333329</v>
      </c>
      <c r="M11" s="13">
        <f t="shared" si="0"/>
        <v>1014.5666666666666</v>
      </c>
      <c r="N11" s="13">
        <f t="shared" si="0"/>
        <v>1005.7666666666668</v>
      </c>
      <c r="O11" s="13">
        <f t="shared" si="0"/>
        <v>1010.1666666666666</v>
      </c>
      <c r="P11" s="14">
        <f>SUM(P13:P24)/12</f>
        <v>4.833333333333333</v>
      </c>
      <c r="Q11" s="15" t="s">
        <v>6</v>
      </c>
      <c r="R11" s="14">
        <f>SUM(R13:R24)/12</f>
        <v>19</v>
      </c>
      <c r="S11" s="16" t="s">
        <v>6</v>
      </c>
      <c r="T11" s="21">
        <v>1</v>
      </c>
    </row>
    <row r="12" spans="1:20" ht="15" customHeight="1" x14ac:dyDescent="0.2">
      <c r="A12" s="20"/>
      <c r="B12" s="36"/>
      <c r="C12" s="37" t="s">
        <v>11</v>
      </c>
      <c r="D12" s="37"/>
      <c r="E12" s="37"/>
      <c r="F12" s="38"/>
      <c r="G12" s="37"/>
      <c r="H12" s="9"/>
      <c r="I12" s="10"/>
      <c r="J12" s="32"/>
      <c r="K12" s="8"/>
      <c r="L12" s="8"/>
      <c r="M12" s="8"/>
      <c r="N12" s="8"/>
      <c r="O12" s="8"/>
      <c r="P12" s="31"/>
      <c r="Q12" s="8"/>
      <c r="R12" s="31"/>
      <c r="S12" s="32"/>
      <c r="T12" s="21"/>
    </row>
    <row r="13" spans="1:20" ht="15" customHeight="1" x14ac:dyDescent="0.2">
      <c r="A13" s="19">
        <v>2</v>
      </c>
      <c r="B13" s="6" t="s">
        <v>20</v>
      </c>
      <c r="C13" s="34">
        <v>61.5</v>
      </c>
      <c r="D13" s="30">
        <f>SUM(C13)/31</f>
        <v>1.9838709677419355</v>
      </c>
      <c r="E13" s="30">
        <v>32.799999999999997</v>
      </c>
      <c r="F13" s="30">
        <v>21.7</v>
      </c>
      <c r="G13" s="30">
        <f t="shared" ref="G13:G22" si="1">SUM(E13+F13)/2</f>
        <v>27.25</v>
      </c>
      <c r="H13" s="2"/>
      <c r="I13" s="10"/>
      <c r="J13" s="8">
        <v>100</v>
      </c>
      <c r="K13" s="8">
        <v>44</v>
      </c>
      <c r="L13" s="31">
        <f t="shared" ref="L13:L22" si="2">SUM(J13+K13)/2</f>
        <v>72</v>
      </c>
      <c r="M13" s="7">
        <v>1015.3</v>
      </c>
      <c r="N13" s="7">
        <v>1006.7</v>
      </c>
      <c r="O13" s="7">
        <f t="shared" ref="O13:O22" si="3">SUM(M13+N13)/2</f>
        <v>1011</v>
      </c>
      <c r="P13" s="31">
        <v>5</v>
      </c>
      <c r="Q13" s="8" t="s">
        <v>32</v>
      </c>
      <c r="R13" s="31">
        <v>22</v>
      </c>
      <c r="S13" s="32" t="s">
        <v>32</v>
      </c>
      <c r="T13" s="21">
        <v>2</v>
      </c>
    </row>
    <row r="14" spans="1:20" ht="15" customHeight="1" x14ac:dyDescent="0.2">
      <c r="A14" s="19">
        <v>3</v>
      </c>
      <c r="B14" s="6" t="s">
        <v>21</v>
      </c>
      <c r="C14" s="30" t="s">
        <v>36</v>
      </c>
      <c r="D14" s="30" t="s">
        <v>36</v>
      </c>
      <c r="E14" s="30">
        <v>34.799999999999997</v>
      </c>
      <c r="F14" s="30">
        <v>20</v>
      </c>
      <c r="G14" s="30">
        <f t="shared" si="1"/>
        <v>27.4</v>
      </c>
      <c r="H14" s="2"/>
      <c r="I14" s="10"/>
      <c r="J14" s="8">
        <v>100</v>
      </c>
      <c r="K14" s="8">
        <v>42</v>
      </c>
      <c r="L14" s="31">
        <f t="shared" si="2"/>
        <v>71</v>
      </c>
      <c r="M14" s="7">
        <v>1015.3</v>
      </c>
      <c r="N14" s="7">
        <v>1006.7</v>
      </c>
      <c r="O14" s="7">
        <f t="shared" si="3"/>
        <v>1011</v>
      </c>
      <c r="P14" s="31">
        <v>6</v>
      </c>
      <c r="Q14" s="8" t="s">
        <v>32</v>
      </c>
      <c r="R14" s="31">
        <v>19</v>
      </c>
      <c r="S14" s="32" t="s">
        <v>32</v>
      </c>
      <c r="T14" s="21">
        <v>3</v>
      </c>
    </row>
    <row r="15" spans="1:20" ht="15" customHeight="1" x14ac:dyDescent="0.2">
      <c r="A15" s="19">
        <v>4</v>
      </c>
      <c r="B15" s="6" t="s">
        <v>22</v>
      </c>
      <c r="C15" s="30">
        <v>2</v>
      </c>
      <c r="D15" s="30">
        <f>SUM(C15)/31</f>
        <v>6.4516129032258063E-2</v>
      </c>
      <c r="E15" s="30">
        <v>34.5</v>
      </c>
      <c r="F15" s="30">
        <v>19.8</v>
      </c>
      <c r="G15" s="30">
        <f t="shared" si="1"/>
        <v>27.15</v>
      </c>
      <c r="H15" s="2"/>
      <c r="I15" s="10"/>
      <c r="J15" s="8">
        <v>100</v>
      </c>
      <c r="K15" s="8">
        <v>35</v>
      </c>
      <c r="L15" s="31">
        <f>SUM(J15+K15)/2</f>
        <v>67.5</v>
      </c>
      <c r="M15" s="8">
        <v>1015.5</v>
      </c>
      <c r="N15" s="7">
        <v>1005.6</v>
      </c>
      <c r="O15" s="7">
        <f t="shared" si="3"/>
        <v>1010.55</v>
      </c>
      <c r="P15" s="31">
        <v>5</v>
      </c>
      <c r="Q15" s="8" t="s">
        <v>32</v>
      </c>
      <c r="R15" s="31">
        <v>19</v>
      </c>
      <c r="S15" s="32" t="s">
        <v>32</v>
      </c>
      <c r="T15" s="21">
        <v>4</v>
      </c>
    </row>
    <row r="16" spans="1:20" ht="15" customHeight="1" x14ac:dyDescent="0.2">
      <c r="A16" s="19">
        <v>5</v>
      </c>
      <c r="B16" s="6" t="s">
        <v>23</v>
      </c>
      <c r="C16" s="30">
        <v>116.4</v>
      </c>
      <c r="D16" s="30">
        <f>SUM(C16)/30</f>
        <v>3.8800000000000003</v>
      </c>
      <c r="E16" s="30">
        <v>35.4</v>
      </c>
      <c r="F16" s="30">
        <v>19</v>
      </c>
      <c r="G16" s="30">
        <f t="shared" si="1"/>
        <v>27.2</v>
      </c>
      <c r="H16" s="2"/>
      <c r="I16" s="10"/>
      <c r="J16" s="8">
        <v>100</v>
      </c>
      <c r="K16" s="8">
        <v>37</v>
      </c>
      <c r="L16" s="31">
        <f>SUM(J16+K16)/2</f>
        <v>68.5</v>
      </c>
      <c r="M16" s="7">
        <v>1013.6</v>
      </c>
      <c r="N16" s="7">
        <v>1005.2</v>
      </c>
      <c r="O16" s="7">
        <f t="shared" si="3"/>
        <v>1009.4000000000001</v>
      </c>
      <c r="P16" s="35">
        <v>6</v>
      </c>
      <c r="Q16" s="8" t="s">
        <v>32</v>
      </c>
      <c r="R16" s="31">
        <v>18</v>
      </c>
      <c r="S16" s="32" t="s">
        <v>32</v>
      </c>
      <c r="T16" s="21">
        <v>5</v>
      </c>
    </row>
    <row r="17" spans="1:20" ht="15" customHeight="1" x14ac:dyDescent="0.2">
      <c r="A17" s="19">
        <v>6</v>
      </c>
      <c r="B17" s="6" t="s">
        <v>24</v>
      </c>
      <c r="C17" s="7">
        <v>135.5</v>
      </c>
      <c r="D17" s="30">
        <f>SUM(C17)/31</f>
        <v>4.370967741935484</v>
      </c>
      <c r="E17" s="7">
        <v>37.200000000000003</v>
      </c>
      <c r="F17" s="7">
        <v>22.8</v>
      </c>
      <c r="G17" s="30">
        <f t="shared" si="1"/>
        <v>30</v>
      </c>
      <c r="H17" s="2"/>
      <c r="I17" s="10"/>
      <c r="J17" s="8">
        <v>100</v>
      </c>
      <c r="K17" s="8">
        <v>41</v>
      </c>
      <c r="L17" s="31">
        <f>SUM(J17+K17)/2</f>
        <v>70.5</v>
      </c>
      <c r="M17" s="7">
        <v>1014.6</v>
      </c>
      <c r="N17" s="7">
        <v>1004.6</v>
      </c>
      <c r="O17" s="7">
        <f>SUM(M17+N17)/2</f>
        <v>1009.6</v>
      </c>
      <c r="P17" s="35">
        <v>5</v>
      </c>
      <c r="Q17" s="8" t="s">
        <v>32</v>
      </c>
      <c r="R17" s="31">
        <v>16</v>
      </c>
      <c r="S17" s="32" t="s">
        <v>32</v>
      </c>
      <c r="T17" s="21">
        <v>6</v>
      </c>
    </row>
    <row r="18" spans="1:20" ht="15" customHeight="1" x14ac:dyDescent="0.2">
      <c r="A18" s="19">
        <v>7</v>
      </c>
      <c r="B18" s="6" t="s">
        <v>25</v>
      </c>
      <c r="C18" s="30">
        <v>362.1</v>
      </c>
      <c r="D18" s="30">
        <f>SUM(C18)/30</f>
        <v>12.07</v>
      </c>
      <c r="E18" s="30">
        <v>34.4</v>
      </c>
      <c r="F18" s="30">
        <v>22.1</v>
      </c>
      <c r="G18" s="30">
        <f t="shared" si="1"/>
        <v>28.25</v>
      </c>
      <c r="H18" s="2"/>
      <c r="I18" s="10"/>
      <c r="J18" s="8">
        <v>100</v>
      </c>
      <c r="K18" s="8">
        <v>56</v>
      </c>
      <c r="L18" s="31">
        <f>SUM(J18+K18)/2</f>
        <v>78</v>
      </c>
      <c r="M18" s="7">
        <v>1014</v>
      </c>
      <c r="N18" s="7">
        <v>1005.8</v>
      </c>
      <c r="O18" s="7">
        <f t="shared" si="3"/>
        <v>1009.9</v>
      </c>
      <c r="P18" s="35">
        <v>4</v>
      </c>
      <c r="Q18" s="8" t="s">
        <v>32</v>
      </c>
      <c r="R18" s="31">
        <v>29</v>
      </c>
      <c r="S18" s="32" t="s">
        <v>32</v>
      </c>
      <c r="T18" s="21">
        <v>7</v>
      </c>
    </row>
    <row r="19" spans="1:20" ht="15" customHeight="1" x14ac:dyDescent="0.2">
      <c r="A19" s="19">
        <v>8</v>
      </c>
      <c r="B19" s="6" t="s">
        <v>26</v>
      </c>
      <c r="C19" s="30">
        <v>242.1</v>
      </c>
      <c r="D19" s="30">
        <f>SUM(C19)/31</f>
        <v>7.8096774193548386</v>
      </c>
      <c r="E19" s="30">
        <v>34.6</v>
      </c>
      <c r="F19" s="30">
        <v>22.5</v>
      </c>
      <c r="G19" s="30">
        <f t="shared" si="1"/>
        <v>28.55</v>
      </c>
      <c r="H19" s="2"/>
      <c r="I19" s="10"/>
      <c r="J19" s="8">
        <v>100</v>
      </c>
      <c r="K19" s="8">
        <v>55</v>
      </c>
      <c r="L19" s="31">
        <f>SUM(J19+K19)/2</f>
        <v>77.5</v>
      </c>
      <c r="M19" s="7">
        <v>1013.5</v>
      </c>
      <c r="N19" s="7">
        <v>1005.8</v>
      </c>
      <c r="O19" s="7">
        <f>SUM(M19+N19)/2</f>
        <v>1009.65</v>
      </c>
      <c r="P19" s="35">
        <v>4</v>
      </c>
      <c r="Q19" s="8" t="s">
        <v>32</v>
      </c>
      <c r="R19" s="31">
        <v>18</v>
      </c>
      <c r="S19" s="32" t="s">
        <v>32</v>
      </c>
      <c r="T19" s="21">
        <v>8</v>
      </c>
    </row>
    <row r="20" spans="1:20" ht="15" customHeight="1" x14ac:dyDescent="0.2">
      <c r="A20" s="19">
        <v>9</v>
      </c>
      <c r="B20" s="6" t="s">
        <v>27</v>
      </c>
      <c r="C20" s="30">
        <v>432.3</v>
      </c>
      <c r="D20" s="30">
        <f>SUM(C20)/31</f>
        <v>13.945161290322581</v>
      </c>
      <c r="E20" s="30">
        <v>34.299999999999997</v>
      </c>
      <c r="F20" s="30">
        <v>22.6</v>
      </c>
      <c r="G20" s="30">
        <f t="shared" si="1"/>
        <v>28.45</v>
      </c>
      <c r="H20" s="2"/>
      <c r="I20" s="10"/>
      <c r="J20" s="8">
        <v>100</v>
      </c>
      <c r="K20" s="8">
        <v>53</v>
      </c>
      <c r="L20" s="31">
        <f t="shared" si="2"/>
        <v>76.5</v>
      </c>
      <c r="M20" s="7">
        <v>1014.4</v>
      </c>
      <c r="N20" s="8">
        <v>1005.8</v>
      </c>
      <c r="O20" s="7">
        <f t="shared" si="3"/>
        <v>1010.0999999999999</v>
      </c>
      <c r="P20" s="8">
        <v>5</v>
      </c>
      <c r="Q20" s="8" t="s">
        <v>32</v>
      </c>
      <c r="R20" s="31">
        <v>14</v>
      </c>
      <c r="S20" s="32" t="s">
        <v>32</v>
      </c>
      <c r="T20" s="21">
        <v>9</v>
      </c>
    </row>
    <row r="21" spans="1:20" ht="15" customHeight="1" x14ac:dyDescent="0.2">
      <c r="A21" s="19">
        <v>10</v>
      </c>
      <c r="B21" s="6" t="s">
        <v>28</v>
      </c>
      <c r="C21" s="30">
        <v>126.4</v>
      </c>
      <c r="D21" s="30">
        <f>SUM(C21)/30</f>
        <v>4.2133333333333338</v>
      </c>
      <c r="E21" s="30">
        <v>34</v>
      </c>
      <c r="F21" s="30">
        <v>21.9</v>
      </c>
      <c r="G21" s="30">
        <f t="shared" si="1"/>
        <v>27.95</v>
      </c>
      <c r="H21" s="2"/>
      <c r="I21" s="10"/>
      <c r="J21" s="8">
        <v>100</v>
      </c>
      <c r="K21" s="8">
        <v>62</v>
      </c>
      <c r="L21" s="31">
        <f t="shared" si="2"/>
        <v>81</v>
      </c>
      <c r="M21" s="7">
        <v>1013.7</v>
      </c>
      <c r="N21" s="7">
        <v>1008</v>
      </c>
      <c r="O21" s="7">
        <f t="shared" si="3"/>
        <v>1010.85</v>
      </c>
      <c r="P21" s="31">
        <v>4</v>
      </c>
      <c r="Q21" s="8" t="s">
        <v>32</v>
      </c>
      <c r="R21" s="31">
        <v>20</v>
      </c>
      <c r="S21" s="32" t="s">
        <v>32</v>
      </c>
      <c r="T21" s="21">
        <v>10</v>
      </c>
    </row>
    <row r="22" spans="1:20" ht="15" customHeight="1" x14ac:dyDescent="0.2">
      <c r="A22" s="19">
        <v>11</v>
      </c>
      <c r="B22" s="6" t="s">
        <v>29</v>
      </c>
      <c r="C22" s="30">
        <v>521.20000000000005</v>
      </c>
      <c r="D22" s="30">
        <f>SUM(C22)/31</f>
        <v>16.812903225806455</v>
      </c>
      <c r="E22" s="30">
        <v>33.6</v>
      </c>
      <c r="F22" s="30">
        <v>20</v>
      </c>
      <c r="G22" s="30">
        <f t="shared" si="1"/>
        <v>26.8</v>
      </c>
      <c r="H22" s="2"/>
      <c r="I22" s="10"/>
      <c r="J22" s="8">
        <v>100</v>
      </c>
      <c r="K22" s="8">
        <v>45</v>
      </c>
      <c r="L22" s="31">
        <f t="shared" si="2"/>
        <v>72.5</v>
      </c>
      <c r="M22" s="7">
        <v>1014.4</v>
      </c>
      <c r="N22" s="7">
        <v>1005.8</v>
      </c>
      <c r="O22" s="7">
        <f t="shared" si="3"/>
        <v>1010.0999999999999</v>
      </c>
      <c r="P22" s="8">
        <v>5</v>
      </c>
      <c r="Q22" s="8" t="s">
        <v>32</v>
      </c>
      <c r="R22" s="31">
        <v>13</v>
      </c>
      <c r="S22" s="32" t="s">
        <v>12</v>
      </c>
      <c r="T22" s="21">
        <v>11</v>
      </c>
    </row>
    <row r="23" spans="1:20" ht="15" customHeight="1" x14ac:dyDescent="0.2">
      <c r="A23" s="19">
        <v>12</v>
      </c>
      <c r="B23" s="6" t="s">
        <v>30</v>
      </c>
      <c r="C23" s="30">
        <v>515.70000000000005</v>
      </c>
      <c r="D23" s="30">
        <f>SUM(C23)/30</f>
        <v>17.190000000000001</v>
      </c>
      <c r="E23" s="30">
        <v>33.6</v>
      </c>
      <c r="F23" s="30">
        <v>23</v>
      </c>
      <c r="G23" s="30">
        <f>SUM(E23+F23)/2</f>
        <v>28.3</v>
      </c>
      <c r="H23" s="2"/>
      <c r="I23" s="10"/>
      <c r="J23" s="8">
        <v>100</v>
      </c>
      <c r="K23" s="8">
        <v>58</v>
      </c>
      <c r="L23" s="31">
        <f>SUM(J23+K23)/2</f>
        <v>79</v>
      </c>
      <c r="M23" s="7">
        <v>1014.7</v>
      </c>
      <c r="N23" s="7">
        <v>1005</v>
      </c>
      <c r="O23" s="7">
        <f>SUM(M23+N23)/2</f>
        <v>1009.85</v>
      </c>
      <c r="P23" s="8">
        <v>4</v>
      </c>
      <c r="Q23" s="8" t="s">
        <v>32</v>
      </c>
      <c r="R23" s="31">
        <v>15</v>
      </c>
      <c r="S23" s="32" t="s">
        <v>32</v>
      </c>
      <c r="T23" s="21">
        <v>12</v>
      </c>
    </row>
    <row r="24" spans="1:20" ht="15" customHeight="1" x14ac:dyDescent="0.2">
      <c r="A24" s="19">
        <v>13</v>
      </c>
      <c r="B24" s="6" t="s">
        <v>31</v>
      </c>
      <c r="C24" s="30">
        <v>111.3</v>
      </c>
      <c r="D24" s="30">
        <f>SUM(C24)/31</f>
        <v>3.5903225806451613</v>
      </c>
      <c r="E24" s="30">
        <v>34.4</v>
      </c>
      <c r="F24" s="30">
        <v>21.8</v>
      </c>
      <c r="G24" s="30">
        <f>SUM(E24+F24)/2</f>
        <v>28.1</v>
      </c>
      <c r="H24" s="2"/>
      <c r="I24" s="10"/>
      <c r="J24" s="8">
        <v>100</v>
      </c>
      <c r="K24" s="8">
        <v>50</v>
      </c>
      <c r="L24" s="31">
        <f>SUM(J24+K24)/2</f>
        <v>75</v>
      </c>
      <c r="M24" s="7">
        <v>1015.8</v>
      </c>
      <c r="N24" s="7">
        <v>1004.2</v>
      </c>
      <c r="O24" s="7">
        <f>SUM(M24+N24)/2</f>
        <v>1010</v>
      </c>
      <c r="P24" s="8">
        <v>5</v>
      </c>
      <c r="Q24" s="8" t="s">
        <v>32</v>
      </c>
      <c r="R24" s="31">
        <v>25</v>
      </c>
      <c r="S24" s="32" t="s">
        <v>32</v>
      </c>
      <c r="T24" s="21">
        <v>13</v>
      </c>
    </row>
    <row r="25" spans="1:20" ht="15" customHeight="1" x14ac:dyDescent="0.2">
      <c r="A25" s="21"/>
      <c r="B25" s="27"/>
      <c r="C25" s="7"/>
      <c r="D25" s="18"/>
      <c r="E25" s="18"/>
      <c r="F25" s="18"/>
      <c r="G25" s="17"/>
      <c r="H25" s="2"/>
      <c r="I25" s="10"/>
      <c r="J25" s="27"/>
      <c r="K25" s="2"/>
      <c r="L25" s="2"/>
      <c r="M25" s="2"/>
      <c r="N25" s="2"/>
      <c r="O25" s="2"/>
      <c r="P25" s="2"/>
      <c r="Q25" s="2"/>
      <c r="R25" s="2"/>
      <c r="S25" s="10"/>
      <c r="T25" s="39"/>
    </row>
    <row r="26" spans="1:20" ht="15" customHeight="1" x14ac:dyDescent="0.2">
      <c r="A26" s="19"/>
      <c r="B26" s="28"/>
      <c r="C26" s="70" t="s">
        <v>38</v>
      </c>
      <c r="D26" s="71"/>
      <c r="E26" s="71"/>
      <c r="F26" s="71"/>
      <c r="G26" s="72"/>
      <c r="H26" s="2"/>
      <c r="I26" s="10"/>
      <c r="J26" s="65" t="s">
        <v>38</v>
      </c>
      <c r="K26" s="66"/>
      <c r="L26" s="66"/>
      <c r="M26" s="66"/>
      <c r="N26" s="66"/>
      <c r="O26" s="66"/>
      <c r="P26" s="66"/>
      <c r="Q26" s="66"/>
      <c r="R26" s="66"/>
      <c r="S26" s="69"/>
      <c r="T26" s="39"/>
    </row>
    <row r="27" spans="1:20" ht="15" customHeight="1" x14ac:dyDescent="0.2">
      <c r="A27" s="19"/>
      <c r="B27" s="27"/>
      <c r="C27" s="27"/>
      <c r="D27" s="2"/>
      <c r="E27" s="2"/>
      <c r="F27" s="2"/>
      <c r="G27" s="10"/>
      <c r="H27" s="2"/>
      <c r="I27" s="10"/>
      <c r="J27" s="27"/>
      <c r="K27" s="2"/>
      <c r="L27" s="2"/>
      <c r="M27" s="2"/>
      <c r="N27" s="2"/>
      <c r="O27" s="2"/>
      <c r="P27" s="2"/>
      <c r="Q27" s="2"/>
      <c r="R27" s="2"/>
      <c r="S27" s="10"/>
      <c r="T27" s="39"/>
    </row>
    <row r="28" spans="1:20" ht="15" customHeight="1" x14ac:dyDescent="0.2">
      <c r="A28" s="19">
        <v>14</v>
      </c>
      <c r="B28" s="23" t="s">
        <v>2</v>
      </c>
      <c r="C28" s="13">
        <f>SUM(C29:C41)/12</f>
        <v>208.67500000000004</v>
      </c>
      <c r="D28" s="13">
        <f>SUM(D29:D41)/12</f>
        <v>6.8414151305683566</v>
      </c>
      <c r="E28" s="13">
        <f>SUM(E29:E41)/12</f>
        <v>33.575000000000003</v>
      </c>
      <c r="F28" s="13">
        <f>SUM(F29:F41)/12</f>
        <v>21.150000000000002</v>
      </c>
      <c r="G28" s="13">
        <f>SUM(G29:G41)/12</f>
        <v>27.362500000000001</v>
      </c>
      <c r="H28" s="2"/>
      <c r="I28" s="10"/>
      <c r="J28" s="14">
        <f t="shared" ref="J28:R28" si="4">SUM(J29:J41)/12</f>
        <v>98.833333333333329</v>
      </c>
      <c r="K28" s="14">
        <f t="shared" si="4"/>
        <v>48.25</v>
      </c>
      <c r="L28" s="14">
        <f t="shared" si="4"/>
        <v>73.541666666666671</v>
      </c>
      <c r="M28" s="13">
        <f t="shared" si="4"/>
        <v>1014.8333333333334</v>
      </c>
      <c r="N28" s="13">
        <f t="shared" si="4"/>
        <v>931.03333333333342</v>
      </c>
      <c r="O28" s="13">
        <f t="shared" si="4"/>
        <v>972.93333333333339</v>
      </c>
      <c r="P28" s="14">
        <f t="shared" si="4"/>
        <v>5.416666666666667</v>
      </c>
      <c r="Q28" s="15" t="s">
        <v>6</v>
      </c>
      <c r="R28" s="14">
        <f t="shared" si="4"/>
        <v>17.666666666666668</v>
      </c>
      <c r="S28" s="16" t="s">
        <v>6</v>
      </c>
      <c r="T28" s="21">
        <v>14</v>
      </c>
    </row>
    <row r="29" spans="1:20" ht="15" customHeight="1" x14ac:dyDescent="0.2">
      <c r="A29" s="19"/>
      <c r="B29" s="6"/>
      <c r="C29" s="23"/>
      <c r="D29" s="23"/>
      <c r="E29" s="23"/>
      <c r="F29" s="23"/>
      <c r="G29" s="23"/>
      <c r="H29" s="2"/>
      <c r="I29" s="2"/>
      <c r="J29" s="31"/>
      <c r="K29" s="8"/>
      <c r="L29" s="32"/>
      <c r="M29" s="21"/>
      <c r="N29" s="8"/>
      <c r="O29" s="7"/>
      <c r="P29" s="31"/>
      <c r="Q29" s="32"/>
      <c r="R29" s="40"/>
      <c r="S29" s="32"/>
      <c r="T29" s="8"/>
    </row>
    <row r="30" spans="1:20" ht="15" customHeight="1" x14ac:dyDescent="0.2">
      <c r="A30" s="19">
        <v>15</v>
      </c>
      <c r="B30" s="6" t="s">
        <v>20</v>
      </c>
      <c r="C30" s="30">
        <v>15.8</v>
      </c>
      <c r="D30" s="30">
        <f>SUM(C30)/31</f>
        <v>0.50967741935483868</v>
      </c>
      <c r="E30" s="30">
        <v>33.5</v>
      </c>
      <c r="F30" s="30">
        <v>19.399999999999999</v>
      </c>
      <c r="G30" s="30">
        <f t="shared" ref="G30:G39" si="5">SUM(E30:F30)/2</f>
        <v>26.45</v>
      </c>
      <c r="H30" s="2"/>
      <c r="I30" s="2"/>
      <c r="J30" s="31">
        <v>98</v>
      </c>
      <c r="K30" s="31">
        <v>33</v>
      </c>
      <c r="L30" s="31">
        <f>SUM(J30:K30)/2</f>
        <v>65.5</v>
      </c>
      <c r="M30" s="7">
        <v>1015.7</v>
      </c>
      <c r="N30" s="7">
        <v>1006.2</v>
      </c>
      <c r="O30" s="7">
        <f t="shared" ref="O30:O39" si="6">SUM(M30:N30)/2</f>
        <v>1010.95</v>
      </c>
      <c r="P30" s="31">
        <v>6</v>
      </c>
      <c r="Q30" s="8" t="s">
        <v>6</v>
      </c>
      <c r="R30" s="31">
        <v>19</v>
      </c>
      <c r="S30" s="32" t="s">
        <v>6</v>
      </c>
      <c r="T30" s="8">
        <v>15</v>
      </c>
    </row>
    <row r="31" spans="1:20" ht="15" customHeight="1" x14ac:dyDescent="0.2">
      <c r="A31" s="19">
        <v>16</v>
      </c>
      <c r="B31" s="6" t="s">
        <v>21</v>
      </c>
      <c r="C31" s="30">
        <v>5.0999999999999996</v>
      </c>
      <c r="D31" s="30">
        <f>SUM(C31)/28</f>
        <v>0.18214285714285713</v>
      </c>
      <c r="E31" s="32">
        <v>34.6</v>
      </c>
      <c r="F31" s="30">
        <v>19.5</v>
      </c>
      <c r="G31" s="30">
        <f t="shared" si="5"/>
        <v>27.05</v>
      </c>
      <c r="H31" s="2"/>
      <c r="I31" s="2"/>
      <c r="J31" s="8">
        <v>98</v>
      </c>
      <c r="K31" s="31">
        <v>31</v>
      </c>
      <c r="L31" s="31">
        <f t="shared" ref="L31:L39" si="7">SUM(J31:K31)/2</f>
        <v>64.5</v>
      </c>
      <c r="M31" s="7">
        <v>1014.8</v>
      </c>
      <c r="N31" s="7">
        <v>826.8</v>
      </c>
      <c r="O31" s="7">
        <f t="shared" si="6"/>
        <v>920.8</v>
      </c>
      <c r="P31" s="31">
        <v>7</v>
      </c>
      <c r="Q31" s="8" t="s">
        <v>6</v>
      </c>
      <c r="R31" s="31">
        <v>20</v>
      </c>
      <c r="S31" s="32" t="s">
        <v>6</v>
      </c>
      <c r="T31" s="8">
        <v>16</v>
      </c>
    </row>
    <row r="32" spans="1:20" ht="15" customHeight="1" x14ac:dyDescent="0.2">
      <c r="A32" s="19">
        <v>17</v>
      </c>
      <c r="B32" s="6" t="s">
        <v>22</v>
      </c>
      <c r="C32" s="30">
        <v>12</v>
      </c>
      <c r="D32" s="30">
        <f>SUM(C32)/31</f>
        <v>0.38709677419354838</v>
      </c>
      <c r="E32" s="30">
        <v>35</v>
      </c>
      <c r="F32" s="30">
        <v>20.100000000000001</v>
      </c>
      <c r="G32" s="30">
        <f t="shared" si="5"/>
        <v>27.55</v>
      </c>
      <c r="H32" s="2"/>
      <c r="I32" s="2"/>
      <c r="J32" s="31">
        <v>98</v>
      </c>
      <c r="K32" s="31">
        <v>32</v>
      </c>
      <c r="L32" s="31">
        <f t="shared" si="7"/>
        <v>65</v>
      </c>
      <c r="M32" s="7">
        <v>1015.6</v>
      </c>
      <c r="N32" s="7">
        <v>1005.9</v>
      </c>
      <c r="O32" s="7">
        <f t="shared" si="6"/>
        <v>1010.75</v>
      </c>
      <c r="P32" s="31">
        <v>8</v>
      </c>
      <c r="Q32" s="8" t="s">
        <v>6</v>
      </c>
      <c r="R32" s="31">
        <v>19</v>
      </c>
      <c r="S32" s="32" t="s">
        <v>6</v>
      </c>
      <c r="T32" s="8">
        <v>17</v>
      </c>
    </row>
    <row r="33" spans="1:20" ht="15" customHeight="1" x14ac:dyDescent="0.2">
      <c r="A33" s="19">
        <v>18</v>
      </c>
      <c r="B33" s="6" t="s">
        <v>23</v>
      </c>
      <c r="C33" s="30">
        <v>131.6</v>
      </c>
      <c r="D33" s="30">
        <f>SUM(C33)/30</f>
        <v>4.3866666666666667</v>
      </c>
      <c r="E33" s="30">
        <v>34.799999999999997</v>
      </c>
      <c r="F33" s="32">
        <v>20.5</v>
      </c>
      <c r="G33" s="30">
        <f t="shared" si="5"/>
        <v>27.65</v>
      </c>
      <c r="H33" s="2"/>
      <c r="I33" s="2"/>
      <c r="J33" s="31">
        <v>99</v>
      </c>
      <c r="K33" s="31">
        <v>38</v>
      </c>
      <c r="L33" s="31">
        <f t="shared" si="7"/>
        <v>68.5</v>
      </c>
      <c r="M33" s="7">
        <v>1014.5</v>
      </c>
      <c r="N33" s="7">
        <v>1005.4</v>
      </c>
      <c r="O33" s="7">
        <f t="shared" si="6"/>
        <v>1009.95</v>
      </c>
      <c r="P33" s="31">
        <v>5</v>
      </c>
      <c r="Q33" s="8" t="s">
        <v>6</v>
      </c>
      <c r="R33" s="31">
        <v>17</v>
      </c>
      <c r="S33" s="32" t="s">
        <v>6</v>
      </c>
      <c r="T33" s="8">
        <v>18</v>
      </c>
    </row>
    <row r="34" spans="1:20" ht="15" customHeight="1" x14ac:dyDescent="0.2">
      <c r="A34" s="19">
        <v>19</v>
      </c>
      <c r="B34" s="6" t="s">
        <v>24</v>
      </c>
      <c r="C34" s="30">
        <v>306.10000000000002</v>
      </c>
      <c r="D34" s="30">
        <f>SUM(C34)/31</f>
        <v>9.8741935483870975</v>
      </c>
      <c r="E34" s="30">
        <v>34.299999999999997</v>
      </c>
      <c r="F34" s="30">
        <v>22.2</v>
      </c>
      <c r="G34" s="30">
        <f>SUM(E34:F34)/2</f>
        <v>28.25</v>
      </c>
      <c r="H34" s="2"/>
      <c r="I34" s="2"/>
      <c r="J34" s="35">
        <v>100</v>
      </c>
      <c r="K34" s="35">
        <v>47</v>
      </c>
      <c r="L34" s="31">
        <f t="shared" si="7"/>
        <v>73.5</v>
      </c>
      <c r="M34" s="30">
        <v>1014.9</v>
      </c>
      <c r="N34" s="30">
        <v>1005.7</v>
      </c>
      <c r="O34" s="30">
        <f>SUM(M34:N34)/2</f>
        <v>1010.3</v>
      </c>
      <c r="P34" s="35">
        <v>5</v>
      </c>
      <c r="Q34" s="32" t="s">
        <v>6</v>
      </c>
      <c r="R34" s="35">
        <v>16</v>
      </c>
      <c r="S34" s="32" t="s">
        <v>6</v>
      </c>
      <c r="T34" s="8">
        <v>19</v>
      </c>
    </row>
    <row r="35" spans="1:20" ht="15" customHeight="1" x14ac:dyDescent="0.2">
      <c r="A35" s="19">
        <v>20</v>
      </c>
      <c r="B35" s="6" t="s">
        <v>25</v>
      </c>
      <c r="C35" s="30">
        <v>308.60000000000002</v>
      </c>
      <c r="D35" s="30">
        <f>SUM(C35)/30</f>
        <v>10.286666666666667</v>
      </c>
      <c r="E35" s="30">
        <v>32.9</v>
      </c>
      <c r="F35" s="30">
        <v>22</v>
      </c>
      <c r="G35" s="30">
        <f t="shared" si="5"/>
        <v>27.45</v>
      </c>
      <c r="H35" s="2"/>
      <c r="I35" s="2"/>
      <c r="J35" s="31">
        <v>99</v>
      </c>
      <c r="K35" s="31">
        <v>59</v>
      </c>
      <c r="L35" s="31">
        <f t="shared" si="7"/>
        <v>79</v>
      </c>
      <c r="M35" s="7">
        <v>1014.5</v>
      </c>
      <c r="N35" s="7">
        <v>825.6</v>
      </c>
      <c r="O35" s="7">
        <f t="shared" si="6"/>
        <v>920.05</v>
      </c>
      <c r="P35" s="31">
        <v>4</v>
      </c>
      <c r="Q35" s="8" t="s">
        <v>6</v>
      </c>
      <c r="R35" s="31">
        <v>20</v>
      </c>
      <c r="S35" s="32" t="s">
        <v>6</v>
      </c>
      <c r="T35" s="8">
        <v>20</v>
      </c>
    </row>
    <row r="36" spans="1:20" ht="15" customHeight="1" x14ac:dyDescent="0.2">
      <c r="A36" s="19">
        <v>21</v>
      </c>
      <c r="B36" s="6" t="s">
        <v>26</v>
      </c>
      <c r="C36" s="32">
        <v>218.1</v>
      </c>
      <c r="D36" s="30">
        <f>SUM(C36)/31</f>
        <v>7.0354838709677416</v>
      </c>
      <c r="E36" s="30">
        <v>33.700000000000003</v>
      </c>
      <c r="F36" s="30">
        <v>22.2</v>
      </c>
      <c r="G36" s="30">
        <f t="shared" si="5"/>
        <v>27.950000000000003</v>
      </c>
      <c r="H36" s="2"/>
      <c r="I36" s="2"/>
      <c r="J36" s="31">
        <v>99</v>
      </c>
      <c r="K36" s="31">
        <v>54</v>
      </c>
      <c r="L36" s="31">
        <f t="shared" si="7"/>
        <v>76.5</v>
      </c>
      <c r="M36" s="7">
        <v>1014.3</v>
      </c>
      <c r="N36" s="7">
        <v>1006.3</v>
      </c>
      <c r="O36" s="7">
        <f t="shared" si="6"/>
        <v>1010.3</v>
      </c>
      <c r="P36" s="31">
        <v>4</v>
      </c>
      <c r="Q36" s="8" t="s">
        <v>6</v>
      </c>
      <c r="R36" s="31">
        <v>17</v>
      </c>
      <c r="S36" s="32" t="s">
        <v>6</v>
      </c>
      <c r="T36" s="8">
        <v>21</v>
      </c>
    </row>
    <row r="37" spans="1:20" ht="15" customHeight="1" x14ac:dyDescent="0.2">
      <c r="A37" s="19">
        <v>22</v>
      </c>
      <c r="B37" s="6" t="s">
        <v>27</v>
      </c>
      <c r="C37" s="30">
        <v>265.10000000000002</v>
      </c>
      <c r="D37" s="30">
        <f>SUM(C37)/31</f>
        <v>8.5516129032258075</v>
      </c>
      <c r="E37" s="30">
        <v>33.6</v>
      </c>
      <c r="F37" s="30">
        <v>21.9</v>
      </c>
      <c r="G37" s="30">
        <f t="shared" si="5"/>
        <v>27.75</v>
      </c>
      <c r="H37" s="2"/>
      <c r="I37" s="2"/>
      <c r="J37" s="31">
        <v>99</v>
      </c>
      <c r="K37" s="8">
        <v>56</v>
      </c>
      <c r="L37" s="31">
        <f t="shared" si="7"/>
        <v>77.5</v>
      </c>
      <c r="M37" s="7">
        <v>1015</v>
      </c>
      <c r="N37" s="7">
        <v>826.8</v>
      </c>
      <c r="O37" s="7">
        <f t="shared" si="6"/>
        <v>920.9</v>
      </c>
      <c r="P37" s="31">
        <v>5</v>
      </c>
      <c r="Q37" s="8" t="s">
        <v>6</v>
      </c>
      <c r="R37" s="31">
        <v>17</v>
      </c>
      <c r="S37" s="32" t="s">
        <v>6</v>
      </c>
      <c r="T37" s="8">
        <v>22</v>
      </c>
    </row>
    <row r="38" spans="1:20" ht="15" customHeight="1" x14ac:dyDescent="0.2">
      <c r="A38" s="19">
        <v>23</v>
      </c>
      <c r="B38" s="6" t="s">
        <v>28</v>
      </c>
      <c r="C38" s="30">
        <v>332.9</v>
      </c>
      <c r="D38" s="30">
        <f>SUM(C38)/30</f>
        <v>11.096666666666666</v>
      </c>
      <c r="E38" s="30">
        <v>32.700000000000003</v>
      </c>
      <c r="F38" s="30">
        <v>21.9</v>
      </c>
      <c r="G38" s="30">
        <f t="shared" si="5"/>
        <v>27.3</v>
      </c>
      <c r="H38" s="2"/>
      <c r="I38" s="2"/>
      <c r="J38" s="31">
        <v>99</v>
      </c>
      <c r="K38" s="31">
        <v>61</v>
      </c>
      <c r="L38" s="31">
        <f t="shared" si="7"/>
        <v>80</v>
      </c>
      <c r="M38" s="7">
        <v>1014.7</v>
      </c>
      <c r="N38" s="7">
        <v>825.6</v>
      </c>
      <c r="O38" s="7">
        <f t="shared" si="6"/>
        <v>920.15000000000009</v>
      </c>
      <c r="P38" s="31">
        <v>5</v>
      </c>
      <c r="Q38" s="8" t="s">
        <v>6</v>
      </c>
      <c r="R38" s="31">
        <v>16</v>
      </c>
      <c r="S38" s="32" t="s">
        <v>6</v>
      </c>
      <c r="T38" s="8">
        <v>23</v>
      </c>
    </row>
    <row r="39" spans="1:20" ht="15" customHeight="1" x14ac:dyDescent="0.2">
      <c r="A39" s="19">
        <v>24</v>
      </c>
      <c r="B39" s="6" t="s">
        <v>29</v>
      </c>
      <c r="C39" s="30">
        <v>389.8</v>
      </c>
      <c r="D39" s="30">
        <f>SUM(C39)/31</f>
        <v>12.574193548387097</v>
      </c>
      <c r="E39" s="30">
        <v>32.200000000000003</v>
      </c>
      <c r="F39" s="30">
        <v>21.5</v>
      </c>
      <c r="G39" s="30">
        <f t="shared" si="5"/>
        <v>26.85</v>
      </c>
      <c r="H39" s="2"/>
      <c r="I39" s="2"/>
      <c r="J39" s="31">
        <v>99</v>
      </c>
      <c r="K39" s="31">
        <v>57</v>
      </c>
      <c r="L39" s="31">
        <f t="shared" si="7"/>
        <v>78</v>
      </c>
      <c r="M39" s="7">
        <v>1014.7</v>
      </c>
      <c r="N39" s="7">
        <v>1006.2</v>
      </c>
      <c r="O39" s="7">
        <f t="shared" si="6"/>
        <v>1010.45</v>
      </c>
      <c r="P39" s="31">
        <v>5</v>
      </c>
      <c r="Q39" s="8" t="s">
        <v>6</v>
      </c>
      <c r="R39" s="31">
        <v>15</v>
      </c>
      <c r="S39" s="32" t="s">
        <v>6</v>
      </c>
      <c r="T39" s="8">
        <v>24</v>
      </c>
    </row>
    <row r="40" spans="1:20" ht="15" customHeight="1" x14ac:dyDescent="0.2">
      <c r="A40" s="19">
        <v>25</v>
      </c>
      <c r="B40" s="6" t="s">
        <v>30</v>
      </c>
      <c r="C40" s="30">
        <v>437.7</v>
      </c>
      <c r="D40" s="30">
        <f>SUM(C40)/30</f>
        <v>14.59</v>
      </c>
      <c r="E40" s="30">
        <v>32.299999999999997</v>
      </c>
      <c r="F40" s="30">
        <v>21.8</v>
      </c>
      <c r="G40" s="30">
        <f>SUM(E40:F40)/2</f>
        <v>27.049999999999997</v>
      </c>
      <c r="H40" s="2"/>
      <c r="I40" s="2"/>
      <c r="J40" s="31">
        <v>99</v>
      </c>
      <c r="K40" s="31">
        <v>61</v>
      </c>
      <c r="L40" s="31">
        <f>SUM(J40:K40)/2</f>
        <v>80</v>
      </c>
      <c r="M40" s="7">
        <v>1014.4</v>
      </c>
      <c r="N40" s="7">
        <v>1005.8</v>
      </c>
      <c r="O40" s="7">
        <f>SUM(M40:N40)/2</f>
        <v>1010.0999999999999</v>
      </c>
      <c r="P40" s="31">
        <v>6</v>
      </c>
      <c r="Q40" s="8" t="s">
        <v>6</v>
      </c>
      <c r="R40" s="31">
        <v>17</v>
      </c>
      <c r="S40" s="32" t="s">
        <v>6</v>
      </c>
      <c r="T40" s="8">
        <v>25</v>
      </c>
    </row>
    <row r="41" spans="1:20" ht="15" customHeight="1" x14ac:dyDescent="0.2">
      <c r="A41" s="21">
        <v>26</v>
      </c>
      <c r="B41" s="6" t="s">
        <v>31</v>
      </c>
      <c r="C41" s="30">
        <v>81.3</v>
      </c>
      <c r="D41" s="30">
        <f>SUM(C41)/31</f>
        <v>2.6225806451612903</v>
      </c>
      <c r="E41" s="30">
        <v>33.299999999999997</v>
      </c>
      <c r="F41" s="30">
        <v>20.8</v>
      </c>
      <c r="G41" s="30">
        <f>SUM(E41:F41)/2</f>
        <v>27.049999999999997</v>
      </c>
      <c r="H41" s="2"/>
      <c r="I41" s="2"/>
      <c r="J41" s="31">
        <v>99</v>
      </c>
      <c r="K41" s="31">
        <v>50</v>
      </c>
      <c r="L41" s="31">
        <f>SUM(J41:K41)/2</f>
        <v>74.5</v>
      </c>
      <c r="M41" s="7">
        <v>1014.9</v>
      </c>
      <c r="N41" s="7">
        <v>826.1</v>
      </c>
      <c r="O41" s="7">
        <f>SUM(M41:N41)/2</f>
        <v>920.5</v>
      </c>
      <c r="P41" s="31">
        <v>5</v>
      </c>
      <c r="Q41" s="8" t="s">
        <v>6</v>
      </c>
      <c r="R41" s="31">
        <v>19</v>
      </c>
      <c r="S41" s="32" t="s">
        <v>6</v>
      </c>
      <c r="T41" s="21">
        <v>26</v>
      </c>
    </row>
    <row r="42" spans="1:20" ht="15" customHeight="1" x14ac:dyDescent="0.2">
      <c r="A42" s="22"/>
      <c r="B42" s="4"/>
      <c r="C42" s="5"/>
      <c r="D42" s="4"/>
      <c r="E42" s="5"/>
      <c r="F42" s="4"/>
      <c r="G42" s="4"/>
      <c r="H42" s="2"/>
      <c r="I42" s="2"/>
      <c r="J42" s="4"/>
      <c r="K42" s="5"/>
      <c r="L42" s="4"/>
      <c r="M42" s="5"/>
      <c r="N42" s="4"/>
      <c r="O42" s="5"/>
      <c r="P42" s="4"/>
      <c r="Q42" s="5"/>
      <c r="R42" s="4"/>
      <c r="S42" s="4"/>
      <c r="T42" s="22"/>
    </row>
    <row r="44" spans="1:20" ht="15" customHeight="1" x14ac:dyDescent="0.2">
      <c r="A44" s="3" t="s">
        <v>40</v>
      </c>
      <c r="J44" s="3" t="s">
        <v>55</v>
      </c>
    </row>
    <row r="45" spans="1:20" ht="15" customHeight="1" x14ac:dyDescent="0.2">
      <c r="A45" s="3" t="s">
        <v>41</v>
      </c>
      <c r="J45" s="3" t="s">
        <v>56</v>
      </c>
    </row>
    <row r="46" spans="1:20" ht="15" customHeight="1" x14ac:dyDescent="0.2">
      <c r="A46" s="3" t="s">
        <v>42</v>
      </c>
      <c r="J46" s="3" t="s">
        <v>57</v>
      </c>
    </row>
    <row r="47" spans="1:20" ht="15" customHeight="1" x14ac:dyDescent="0.2">
      <c r="A47" s="3" t="s">
        <v>8</v>
      </c>
      <c r="J47" s="3" t="s">
        <v>13</v>
      </c>
    </row>
    <row r="48" spans="1:20" ht="15" customHeight="1" x14ac:dyDescent="0.2">
      <c r="A48" s="3" t="s">
        <v>9</v>
      </c>
      <c r="J48" s="33" t="s">
        <v>35</v>
      </c>
    </row>
    <row r="49" spans="1:10" ht="15" customHeight="1" x14ac:dyDescent="0.2">
      <c r="A49" s="3" t="s">
        <v>49</v>
      </c>
      <c r="J49" s="3" t="s">
        <v>10</v>
      </c>
    </row>
  </sheetData>
  <mergeCells count="12">
    <mergeCell ref="P5:S5"/>
    <mergeCell ref="T5:T6"/>
    <mergeCell ref="C9:G9"/>
    <mergeCell ref="J9:S9"/>
    <mergeCell ref="C26:G26"/>
    <mergeCell ref="J26:S26"/>
    <mergeCell ref="M5:O5"/>
    <mergeCell ref="A5:A6"/>
    <mergeCell ref="B5:B6"/>
    <mergeCell ref="C5:D5"/>
    <mergeCell ref="E5:G5"/>
    <mergeCell ref="J5:L5"/>
  </mergeCells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cuadro1_PC-2023 REVISADO</vt:lpstr>
    </vt:vector>
  </TitlesOfParts>
  <Manager>Cartografia</Manager>
  <Company>CGR/INEC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 1</dc:title>
  <dc:subject>Panama en Cifras</dc:subject>
  <dc:creator>GIS20; Eyda Navas</dc:creator>
  <dc:description>2019-23</dc:description>
  <cp:lastModifiedBy>Eyda Navas</cp:lastModifiedBy>
  <cp:lastPrinted>2025-07-07T15:29:54Z</cp:lastPrinted>
  <dcterms:created xsi:type="dcterms:W3CDTF">1999-03-18T14:42:49Z</dcterms:created>
  <dcterms:modified xsi:type="dcterms:W3CDTF">2025-07-07T15:30:42Z</dcterms:modified>
  <cp:category>situacion fisica</cp:category>
</cp:coreProperties>
</file>